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per hour rate calculation" sheetId="1" r:id="rId1"/>
    <sheet name="per service rate calculation" sheetId="2" r:id="rId2"/>
    <sheet name="SAMPLE RATE CALCULATION" sheetId="3" r:id="rId3"/>
  </sheets>
  <definedNames>
    <definedName name="_xlnm.Print_Area" localSheetId="0">'per hour rate calculation'!$A$5:$I$34</definedName>
    <definedName name="_xlnm.Print_Area" localSheetId="1">'per service rate calculation'!$A$5:$I$26</definedName>
    <definedName name="_xlnm.Print_Area" localSheetId="2">'SAMPLE RATE CALCULATION'!$A$4:$I$26</definedName>
  </definedNames>
  <calcPr fullCalcOnLoad="1"/>
</workbook>
</file>

<file path=xl/sharedStrings.xml><?xml version="1.0" encoding="utf-8"?>
<sst xmlns="http://schemas.openxmlformats.org/spreadsheetml/2006/main" count="107" uniqueCount="49">
  <si>
    <t>Staff Name</t>
  </si>
  <si>
    <t>Job Title &amp; Level</t>
  </si>
  <si>
    <t>Annual Salary</t>
  </si>
  <si>
    <t>Annual Benefits</t>
  </si>
  <si>
    <t>Standard
FTE Annual Working Hours
( + )</t>
  </si>
  <si>
    <t>Billable 
Hours
( = )</t>
  </si>
  <si>
    <t>Surplus Revenue (optional)</t>
  </si>
  <si>
    <t>Hourly Rate Calculation</t>
  </si>
  <si>
    <t>Rate Calculation</t>
  </si>
  <si>
    <t>Total Annual Salary, Benefits &amp; GAEL, Data</t>
  </si>
  <si>
    <t>Total Direct Cost:</t>
  </si>
  <si>
    <t>26% F&amp;A:</t>
  </si>
  <si>
    <t>Annual Vacation
Leave
( - )</t>
  </si>
  <si>
    <t>Annual 
Sick 
Leave
( - )</t>
  </si>
  <si>
    <t>Annual
Holiday 
Leave
( - )</t>
  </si>
  <si>
    <t>Annual
Admin.
Time
( - )</t>
  </si>
  <si>
    <t>NON-SALARY EXPENSE:</t>
  </si>
  <si>
    <t>Lab supplies</t>
  </si>
  <si>
    <t>Total Cost for Rate Calculation:</t>
  </si>
  <si>
    <t>Rate per hour:</t>
  </si>
  <si>
    <t>FTE effort</t>
  </si>
  <si>
    <t>Hours</t>
  </si>
  <si>
    <t>Rate Methodology Narrative:</t>
  </si>
  <si>
    <t>Billable Hours Calculation</t>
  </si>
  <si>
    <t xml:space="preserve"> Enter data in the GREY cells.  Cells without fill have formulas embeded and will calculate amounts for the rate calculation.</t>
  </si>
  <si>
    <t xml:space="preserve">Rate per </t>
  </si>
  <si>
    <t>unit:</t>
  </si>
  <si>
    <t>Personnel Costs</t>
  </si>
  <si>
    <t>PERSONNEL EXPENSE:</t>
  </si>
  <si>
    <t>Personnel Expense</t>
  </si>
  <si>
    <t>Sales &amp; Service Hours</t>
  </si>
  <si>
    <t>Total Personnel Expense:</t>
  </si>
  <si>
    <t>Total Hours:</t>
  </si>
  <si>
    <t xml:space="preserve"> Enter data in the GREY cells.  Cells without fill have formulas embeded and will calculate amounts for the rate calculation.  Add additional rows for personnel and non-salary expenses as needed.</t>
  </si>
  <si>
    <r>
      <rPr>
        <b/>
        <sz val="12"/>
        <color indexed="8"/>
        <rFont val="Calibri"/>
        <family val="2"/>
      </rPr>
      <t>DIRECTIONS</t>
    </r>
    <r>
      <rPr>
        <sz val="12"/>
        <color indexed="8"/>
        <rFont val="Calibri"/>
        <family val="2"/>
      </rPr>
      <t xml:space="preserve">: </t>
    </r>
  </si>
  <si>
    <r>
      <rPr>
        <b/>
        <sz val="11"/>
        <color indexed="8"/>
        <rFont val="Calibri"/>
        <family val="2"/>
      </rPr>
      <t>DIRECTIONS</t>
    </r>
    <r>
      <rPr>
        <sz val="11"/>
        <color indexed="8"/>
        <rFont val="Calibri"/>
        <family val="2"/>
      </rPr>
      <t xml:space="preserve">: </t>
    </r>
  </si>
  <si>
    <t>Maintenance Agreement</t>
  </si>
  <si>
    <t>Personnel Costs plus non-salary expense, surplus revenue and 26% F&amp;A divided by projected hours equals the rate per hour.</t>
  </si>
  <si>
    <t>Surplus Revenue (optional):</t>
  </si>
  <si>
    <t>Hours:</t>
  </si>
  <si>
    <t>Volume (# of Units)</t>
  </si>
  <si>
    <r>
      <t>GAEL
(</t>
    </r>
    <r>
      <rPr>
        <b/>
        <sz val="8"/>
        <rFont val="Arial"/>
        <family val="2"/>
      </rPr>
      <t>$0.87 per $100 Salary)</t>
    </r>
  </si>
  <si>
    <t xml:space="preserve"> ITFS Recharge ($55 basic/$92 premium per FTE per month)</t>
  </si>
  <si>
    <r>
      <t xml:space="preserve">Data Recharge </t>
    </r>
    <r>
      <rPr>
        <b/>
        <sz val="9"/>
        <rFont val="Arial"/>
        <family val="2"/>
      </rPr>
      <t>($44 per FTE per month)</t>
    </r>
  </si>
  <si>
    <t>Dept ID</t>
  </si>
  <si>
    <t>Project</t>
  </si>
  <si>
    <t xml:space="preserve"> </t>
  </si>
  <si>
    <t>Chartstring:</t>
  </si>
  <si>
    <t>85XXXXX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</si>
</sst>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* #,##0.0000_);_(* \(#,##0.0000\);_(* &quot;-&quot;????_);_(@_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00_);_(* \(#,##0.000\);_(* &quot;-&quot;?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8.5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Border="1" applyAlignment="1">
      <alignment/>
    </xf>
    <xf numFmtId="44" fontId="0" fillId="0" borderId="12" xfId="44" applyFont="1" applyBorder="1" applyAlignment="1">
      <alignment/>
    </xf>
    <xf numFmtId="44" fontId="0" fillId="33" borderId="12" xfId="44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41" fillId="34" borderId="14" xfId="0" applyFont="1" applyFill="1" applyBorder="1" applyAlignment="1">
      <alignment/>
    </xf>
    <xf numFmtId="44" fontId="41" fillId="34" borderId="15" xfId="44" applyFont="1" applyFill="1" applyBorder="1" applyAlignment="1">
      <alignment/>
    </xf>
    <xf numFmtId="0" fontId="0" fillId="0" borderId="0" xfId="0" applyAlignment="1">
      <alignment horizontal="left" wrapText="1"/>
    </xf>
    <xf numFmtId="0" fontId="41" fillId="0" borderId="16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164" fontId="3" fillId="0" borderId="0" xfId="42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right"/>
    </xf>
    <xf numFmtId="0" fontId="0" fillId="33" borderId="11" xfId="0" applyFont="1" applyFill="1" applyBorder="1" applyAlignment="1">
      <alignment/>
    </xf>
    <xf numFmtId="44" fontId="41" fillId="0" borderId="12" xfId="44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165" fontId="41" fillId="0" borderId="12" xfId="42" applyNumberFormat="1" applyFont="1" applyBorder="1" applyAlignment="1">
      <alignment/>
    </xf>
    <xf numFmtId="43" fontId="0" fillId="0" borderId="0" xfId="42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41" fillId="34" borderId="13" xfId="0" applyFont="1" applyFill="1" applyBorder="1" applyAlignment="1">
      <alignment horizontal="right"/>
    </xf>
    <xf numFmtId="0" fontId="41" fillId="33" borderId="14" xfId="0" applyFont="1" applyFill="1" applyBorder="1" applyAlignment="1">
      <alignment/>
    </xf>
    <xf numFmtId="0" fontId="0" fillId="33" borderId="18" xfId="0" applyFill="1" applyBorder="1" applyAlignment="1">
      <alignment/>
    </xf>
    <xf numFmtId="49" fontId="0" fillId="33" borderId="19" xfId="0" applyNumberFormat="1" applyFill="1" applyBorder="1" applyAlignment="1">
      <alignment/>
    </xf>
    <xf numFmtId="43" fontId="0" fillId="33" borderId="20" xfId="42" applyFont="1" applyFill="1" applyBorder="1" applyAlignment="1">
      <alignment/>
    </xf>
    <xf numFmtId="43" fontId="0" fillId="0" borderId="21" xfId="42" applyFont="1" applyFill="1" applyBorder="1" applyAlignment="1">
      <alignment/>
    </xf>
    <xf numFmtId="43" fontId="0" fillId="0" borderId="19" xfId="42" applyFont="1" applyFill="1" applyBorder="1" applyAlignment="1">
      <alignment/>
    </xf>
    <xf numFmtId="164" fontId="3" fillId="33" borderId="22" xfId="42" applyNumberFormat="1" applyFont="1" applyFill="1" applyBorder="1" applyAlignment="1">
      <alignment horizontal="right"/>
    </xf>
    <xf numFmtId="165" fontId="3" fillId="33" borderId="23" xfId="42" applyNumberFormat="1" applyFont="1" applyFill="1" applyBorder="1" applyAlignment="1">
      <alignment horizontal="right"/>
    </xf>
    <xf numFmtId="9" fontId="0" fillId="33" borderId="24" xfId="58" applyFont="1" applyFill="1" applyBorder="1" applyAlignment="1">
      <alignment/>
    </xf>
    <xf numFmtId="0" fontId="0" fillId="0" borderId="0" xfId="0" applyBorder="1" applyAlignment="1">
      <alignment horizontal="right"/>
    </xf>
    <xf numFmtId="165" fontId="3" fillId="0" borderId="0" xfId="42" applyNumberFormat="1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43" fontId="41" fillId="0" borderId="0" xfId="42" applyFont="1" applyFill="1" applyBorder="1" applyAlignment="1">
      <alignment/>
    </xf>
    <xf numFmtId="43" fontId="41" fillId="0" borderId="0" xfId="0" applyNumberFormat="1" applyFont="1" applyFill="1" applyAlignment="1">
      <alignment/>
    </xf>
    <xf numFmtId="43" fontId="41" fillId="0" borderId="0" xfId="42" applyFont="1" applyFill="1" applyBorder="1" applyAlignment="1">
      <alignment horizontal="right"/>
    </xf>
    <xf numFmtId="0" fontId="2" fillId="6" borderId="25" xfId="0" applyFont="1" applyFill="1" applyBorder="1" applyAlignment="1">
      <alignment horizontal="center" wrapText="1"/>
    </xf>
    <xf numFmtId="0" fontId="2" fillId="6" borderId="26" xfId="0" applyFont="1" applyFill="1" applyBorder="1" applyAlignment="1">
      <alignment horizontal="center" wrapText="1"/>
    </xf>
    <xf numFmtId="0" fontId="2" fillId="6" borderId="27" xfId="0" applyFont="1" applyFill="1" applyBorder="1" applyAlignment="1">
      <alignment horizontal="center" wrapText="1"/>
    </xf>
    <xf numFmtId="0" fontId="2" fillId="6" borderId="28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 wrapText="1"/>
    </xf>
    <xf numFmtId="0" fontId="0" fillId="0" borderId="30" xfId="0" applyBorder="1" applyAlignment="1">
      <alignment horizontal="right"/>
    </xf>
    <xf numFmtId="165" fontId="3" fillId="33" borderId="31" xfId="42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164" fontId="3" fillId="33" borderId="32" xfId="42" applyNumberFormat="1" applyFont="1" applyFill="1" applyBorder="1" applyAlignment="1">
      <alignment horizontal="right"/>
    </xf>
    <xf numFmtId="165" fontId="3" fillId="33" borderId="33" xfId="42" applyNumberFormat="1" applyFont="1" applyFill="1" applyBorder="1" applyAlignment="1">
      <alignment horizontal="right"/>
    </xf>
    <xf numFmtId="164" fontId="0" fillId="0" borderId="30" xfId="0" applyNumberFormat="1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NumberFormat="1" applyBorder="1" applyAlignment="1">
      <alignment horizontal="center"/>
    </xf>
    <xf numFmtId="165" fontId="3" fillId="33" borderId="37" xfId="42" applyNumberFormat="1" applyFont="1" applyFill="1" applyBorder="1" applyAlignment="1">
      <alignment horizontal="right"/>
    </xf>
    <xf numFmtId="164" fontId="0" fillId="0" borderId="34" xfId="0" applyNumberFormat="1" applyBorder="1" applyAlignment="1">
      <alignment horizontal="center"/>
    </xf>
    <xf numFmtId="0" fontId="0" fillId="0" borderId="35" xfId="0" applyBorder="1" applyAlignment="1">
      <alignment/>
    </xf>
    <xf numFmtId="0" fontId="2" fillId="6" borderId="38" xfId="0" applyFont="1" applyFill="1" applyBorder="1" applyAlignment="1">
      <alignment horizontal="center" wrapText="1"/>
    </xf>
    <xf numFmtId="0" fontId="2" fillId="6" borderId="39" xfId="0" applyFont="1" applyFill="1" applyBorder="1" applyAlignment="1">
      <alignment horizontal="center" wrapText="1"/>
    </xf>
    <xf numFmtId="0" fontId="2" fillId="6" borderId="40" xfId="0" applyFont="1" applyFill="1" applyBorder="1" applyAlignment="1">
      <alignment horizontal="center" wrapText="1"/>
    </xf>
    <xf numFmtId="0" fontId="2" fillId="6" borderId="41" xfId="0" applyFont="1" applyFill="1" applyBorder="1" applyAlignment="1">
      <alignment horizontal="center" wrapText="1"/>
    </xf>
    <xf numFmtId="0" fontId="2" fillId="6" borderId="42" xfId="0" applyFont="1" applyFill="1" applyBorder="1" applyAlignment="1">
      <alignment horizontal="center" wrapText="1"/>
    </xf>
    <xf numFmtId="0" fontId="2" fillId="6" borderId="43" xfId="0" applyFont="1" applyFill="1" applyBorder="1" applyAlignment="1">
      <alignment horizontal="center" wrapText="1"/>
    </xf>
    <xf numFmtId="0" fontId="0" fillId="33" borderId="34" xfId="0" applyFill="1" applyBorder="1" applyAlignment="1">
      <alignment/>
    </xf>
    <xf numFmtId="49" fontId="0" fillId="33" borderId="35" xfId="0" applyNumberFormat="1" applyFill="1" applyBorder="1" applyAlignment="1">
      <alignment/>
    </xf>
    <xf numFmtId="43" fontId="0" fillId="33" borderId="23" xfId="42" applyFont="1" applyFill="1" applyBorder="1" applyAlignment="1">
      <alignment/>
    </xf>
    <xf numFmtId="43" fontId="0" fillId="0" borderId="37" xfId="42" applyFont="1" applyFill="1" applyBorder="1" applyAlignment="1">
      <alignment/>
    </xf>
    <xf numFmtId="43" fontId="0" fillId="0" borderId="35" xfId="42" applyFont="1" applyFill="1" applyBorder="1" applyAlignment="1">
      <alignment/>
    </xf>
    <xf numFmtId="9" fontId="0" fillId="33" borderId="36" xfId="58" applyFont="1" applyFill="1" applyBorder="1" applyAlignment="1">
      <alignment/>
    </xf>
    <xf numFmtId="0" fontId="41" fillId="6" borderId="38" xfId="0" applyFont="1" applyFill="1" applyBorder="1" applyAlignment="1">
      <alignment horizontal="center" wrapText="1"/>
    </xf>
    <xf numFmtId="164" fontId="41" fillId="0" borderId="0" xfId="0" applyNumberFormat="1" applyFont="1" applyFill="1" applyBorder="1" applyAlignment="1">
      <alignment horizontal="center"/>
    </xf>
    <xf numFmtId="165" fontId="41" fillId="0" borderId="0" xfId="42" applyNumberFormat="1" applyFont="1" applyFill="1" applyBorder="1" applyAlignment="1">
      <alignment/>
    </xf>
    <xf numFmtId="0" fontId="44" fillId="0" borderId="44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NumberFormat="1" applyFill="1" applyBorder="1" applyAlignment="1">
      <alignment horizontal="center"/>
    </xf>
    <xf numFmtId="44" fontId="0" fillId="0" borderId="46" xfId="44" applyFont="1" applyBorder="1" applyAlignment="1">
      <alignment/>
    </xf>
    <xf numFmtId="0" fontId="0" fillId="0" borderId="40" xfId="0" applyNumberFormat="1" applyBorder="1" applyAlignment="1">
      <alignment horizontal="center"/>
    </xf>
    <xf numFmtId="164" fontId="3" fillId="33" borderId="41" xfId="42" applyNumberFormat="1" applyFont="1" applyFill="1" applyBorder="1" applyAlignment="1">
      <alignment horizontal="right"/>
    </xf>
    <xf numFmtId="165" fontId="3" fillId="33" borderId="42" xfId="42" applyNumberFormat="1" applyFont="1" applyFill="1" applyBorder="1" applyAlignment="1">
      <alignment horizontal="right"/>
    </xf>
    <xf numFmtId="165" fontId="3" fillId="33" borderId="39" xfId="42" applyNumberFormat="1" applyFont="1" applyFill="1" applyBorder="1" applyAlignment="1">
      <alignment horizontal="right"/>
    </xf>
    <xf numFmtId="164" fontId="0" fillId="0" borderId="38" xfId="0" applyNumberFormat="1" applyBorder="1" applyAlignment="1">
      <alignment horizontal="center"/>
    </xf>
    <xf numFmtId="0" fontId="0" fillId="0" borderId="39" xfId="0" applyBorder="1" applyAlignment="1">
      <alignment/>
    </xf>
    <xf numFmtId="0" fontId="41" fillId="6" borderId="25" xfId="0" applyFont="1" applyFill="1" applyBorder="1" applyAlignment="1">
      <alignment horizontal="center" wrapText="1"/>
    </xf>
    <xf numFmtId="0" fontId="0" fillId="33" borderId="38" xfId="0" applyFill="1" applyBorder="1" applyAlignment="1">
      <alignment/>
    </xf>
    <xf numFmtId="49" fontId="0" fillId="33" borderId="39" xfId="0" applyNumberFormat="1" applyFill="1" applyBorder="1" applyAlignment="1">
      <alignment/>
    </xf>
    <xf numFmtId="43" fontId="0" fillId="33" borderId="42" xfId="42" applyFont="1" applyFill="1" applyBorder="1" applyAlignment="1">
      <alignment/>
    </xf>
    <xf numFmtId="43" fontId="0" fillId="0" borderId="43" xfId="42" applyFont="1" applyFill="1" applyBorder="1" applyAlignment="1">
      <alignment/>
    </xf>
    <xf numFmtId="43" fontId="0" fillId="0" borderId="39" xfId="42" applyFont="1" applyFill="1" applyBorder="1" applyAlignment="1">
      <alignment/>
    </xf>
    <xf numFmtId="9" fontId="0" fillId="33" borderId="40" xfId="58" applyFont="1" applyFill="1" applyBorder="1" applyAlignment="1">
      <alignment/>
    </xf>
    <xf numFmtId="0" fontId="41" fillId="0" borderId="45" xfId="0" applyFont="1" applyFill="1" applyBorder="1" applyAlignment="1">
      <alignment horizontal="center"/>
    </xf>
    <xf numFmtId="44" fontId="0" fillId="0" borderId="12" xfId="44" applyFont="1" applyFill="1" applyBorder="1" applyAlignment="1">
      <alignment/>
    </xf>
    <xf numFmtId="43" fontId="41" fillId="0" borderId="46" xfId="0" applyNumberFormat="1" applyFont="1" applyFill="1" applyBorder="1" applyAlignment="1">
      <alignment horizontal="center"/>
    </xf>
    <xf numFmtId="165" fontId="0" fillId="0" borderId="12" xfId="42" applyNumberFormat="1" applyFont="1" applyBorder="1" applyAlignment="1">
      <alignment/>
    </xf>
    <xf numFmtId="0" fontId="0" fillId="0" borderId="39" xfId="0" applyBorder="1" applyAlignment="1">
      <alignment horizontal="left"/>
    </xf>
    <xf numFmtId="0" fontId="0" fillId="0" borderId="13" xfId="0" applyBorder="1" applyAlignment="1">
      <alignment horizontal="left"/>
    </xf>
    <xf numFmtId="43" fontId="0" fillId="0" borderId="15" xfId="42" applyFont="1" applyFill="1" applyBorder="1" applyAlignment="1">
      <alignment/>
    </xf>
    <xf numFmtId="0" fontId="0" fillId="0" borderId="13" xfId="0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0" borderId="44" xfId="0" applyFont="1" applyBorder="1" applyAlignment="1">
      <alignment horizontal="left" wrapText="1"/>
    </xf>
    <xf numFmtId="0" fontId="44" fillId="0" borderId="44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Layout" showRuler="0" workbookViewId="0" topLeftCell="A24">
      <selection activeCell="C33" sqref="C33"/>
    </sheetView>
  </sheetViews>
  <sheetFormatPr defaultColWidth="9.140625" defaultRowHeight="15"/>
  <cols>
    <col min="1" max="1" width="20.8515625" style="0" customWidth="1"/>
    <col min="2" max="2" width="17.00390625" style="0" customWidth="1"/>
    <col min="3" max="3" width="14.57421875" style="0" customWidth="1"/>
    <col min="4" max="8" width="11.57421875" style="0" customWidth="1"/>
    <col min="9" max="9" width="11.421875" style="0" customWidth="1"/>
    <col min="10" max="10" width="10.00390625" style="0" customWidth="1"/>
  </cols>
  <sheetData>
    <row r="1" spans="1:9" s="30" customFormat="1" ht="34.5" customHeight="1">
      <c r="A1" s="81" t="s">
        <v>35</v>
      </c>
      <c r="B1" s="107" t="s">
        <v>33</v>
      </c>
      <c r="C1" s="107"/>
      <c r="D1" s="107"/>
      <c r="E1" s="107"/>
      <c r="F1" s="107"/>
      <c r="G1" s="107"/>
      <c r="H1" s="107"/>
      <c r="I1" s="107"/>
    </row>
    <row r="2" ht="15.75" thickBot="1"/>
    <row r="3" spans="1:5" ht="15.75" thickBot="1">
      <c r="A3" s="1" t="s">
        <v>47</v>
      </c>
      <c r="B3" s="104" t="s">
        <v>44</v>
      </c>
      <c r="C3" s="105"/>
      <c r="D3" s="104" t="s">
        <v>45</v>
      </c>
      <c r="E3" s="105" t="s">
        <v>46</v>
      </c>
    </row>
    <row r="5" ht="14.25">
      <c r="A5" s="1" t="s">
        <v>22</v>
      </c>
    </row>
    <row r="6" spans="1:10" ht="19.5" customHeight="1">
      <c r="A6" s="106"/>
      <c r="B6" s="106"/>
      <c r="C6" s="106"/>
      <c r="D6" s="106"/>
      <c r="E6" s="106"/>
      <c r="F6" s="106"/>
      <c r="G6" s="106"/>
      <c r="H6" s="106"/>
      <c r="I6" s="106"/>
      <c r="J6" s="29"/>
    </row>
    <row r="7" spans="1:10" ht="12" customHeight="1">
      <c r="A7" s="12"/>
      <c r="B7" s="12"/>
      <c r="C7" s="12"/>
      <c r="D7" s="12"/>
      <c r="E7" s="12"/>
      <c r="F7" s="17"/>
      <c r="G7" s="12"/>
      <c r="H7" s="12"/>
      <c r="I7" s="12"/>
      <c r="J7" s="12"/>
    </row>
    <row r="8" ht="15" thickBot="1">
      <c r="A8" s="1" t="s">
        <v>27</v>
      </c>
    </row>
    <row r="9" spans="1:10" s="1" customFormat="1" ht="96.75" customHeight="1" thickBot="1">
      <c r="A9" s="77" t="s">
        <v>0</v>
      </c>
      <c r="B9" s="66" t="s">
        <v>1</v>
      </c>
      <c r="C9" s="69" t="s">
        <v>2</v>
      </c>
      <c r="D9" s="69" t="s">
        <v>3</v>
      </c>
      <c r="E9" s="70" t="s">
        <v>41</v>
      </c>
      <c r="F9" s="66" t="s">
        <v>43</v>
      </c>
      <c r="G9" s="66" t="s">
        <v>42</v>
      </c>
      <c r="H9" s="66" t="s">
        <v>9</v>
      </c>
      <c r="I9" s="67" t="s">
        <v>20</v>
      </c>
      <c r="J9" s="67" t="s">
        <v>29</v>
      </c>
    </row>
    <row r="10" spans="1:10" s="1" customFormat="1" ht="14.25">
      <c r="A10" s="71"/>
      <c r="B10" s="72"/>
      <c r="C10" s="73"/>
      <c r="D10" s="73"/>
      <c r="E10" s="74">
        <f>C10*0.0087</f>
        <v>0</v>
      </c>
      <c r="F10" s="75">
        <f>IF(C10&gt;0,44*12,"")</f>
      </c>
      <c r="G10" s="75">
        <f>IF(C10&gt;0,55*12,"")</f>
      </c>
      <c r="H10" s="75">
        <f>SUM(C10:G10)</f>
        <v>0</v>
      </c>
      <c r="I10" s="76"/>
      <c r="J10" s="75">
        <f>H10*I10</f>
        <v>0</v>
      </c>
    </row>
    <row r="11" spans="1:10" ht="15" thickBot="1">
      <c r="A11" s="34"/>
      <c r="B11" s="35"/>
      <c r="C11" s="36"/>
      <c r="D11" s="36"/>
      <c r="E11" s="37">
        <f>C11*0.0087</f>
        <v>0</v>
      </c>
      <c r="F11" s="38">
        <f>IF(C11&gt;0,44*12,"")</f>
      </c>
      <c r="G11" s="38">
        <f>IF(C10&gt;0,55*12,"")</f>
      </c>
      <c r="H11" s="38">
        <f>SUM(C11:G11)</f>
        <v>0</v>
      </c>
      <c r="I11" s="41"/>
      <c r="J11" s="38">
        <f>H11*I11</f>
        <v>0</v>
      </c>
    </row>
    <row r="12" spans="1:10" s="28" customFormat="1" ht="14.25">
      <c r="A12" s="26"/>
      <c r="B12" s="27"/>
      <c r="C12" s="25"/>
      <c r="D12" s="44"/>
      <c r="E12" s="25"/>
      <c r="F12" s="25"/>
      <c r="G12" s="44"/>
      <c r="H12" s="47" t="s">
        <v>31</v>
      </c>
      <c r="I12" s="45">
        <f>SUM(I10:I11)</f>
        <v>0</v>
      </c>
      <c r="J12" s="46">
        <f>SUM(J10:J11)</f>
        <v>0</v>
      </c>
    </row>
    <row r="13" spans="1:7" s="28" customFormat="1" ht="14.25">
      <c r="A13" s="26"/>
      <c r="B13" s="27"/>
      <c r="C13" s="25"/>
      <c r="D13" s="25"/>
      <c r="E13" s="25"/>
      <c r="F13" s="25"/>
      <c r="G13" s="25"/>
    </row>
    <row r="14" ht="15" thickBot="1">
      <c r="A14" s="1" t="s">
        <v>23</v>
      </c>
    </row>
    <row r="15" spans="1:9" ht="73.5" customHeight="1" thickBot="1">
      <c r="A15" s="65" t="s">
        <v>0</v>
      </c>
      <c r="B15" s="66" t="s">
        <v>1</v>
      </c>
      <c r="C15" s="67" t="s">
        <v>4</v>
      </c>
      <c r="D15" s="68" t="s">
        <v>12</v>
      </c>
      <c r="E15" s="69" t="s">
        <v>13</v>
      </c>
      <c r="F15" s="69" t="s">
        <v>14</v>
      </c>
      <c r="G15" s="70" t="s">
        <v>15</v>
      </c>
      <c r="H15" s="65" t="s">
        <v>5</v>
      </c>
      <c r="I15" s="66" t="s">
        <v>30</v>
      </c>
    </row>
    <row r="16" spans="1:9" ht="14.25">
      <c r="A16" s="59">
        <f>A10</f>
        <v>0</v>
      </c>
      <c r="B16" s="60">
        <f>B10</f>
        <v>0</v>
      </c>
      <c r="C16" s="61">
        <v>2088</v>
      </c>
      <c r="D16" s="39"/>
      <c r="E16" s="40"/>
      <c r="F16" s="40"/>
      <c r="G16" s="62"/>
      <c r="H16" s="63">
        <f>SUM(C16:G16)</f>
        <v>2088</v>
      </c>
      <c r="I16" s="64">
        <f>H16*I10</f>
        <v>0</v>
      </c>
    </row>
    <row r="17" spans="1:9" ht="15" thickBot="1">
      <c r="A17" s="53">
        <f>A11</f>
        <v>0</v>
      </c>
      <c r="B17" s="19">
        <f>B11</f>
        <v>0</v>
      </c>
      <c r="C17" s="2">
        <v>2088</v>
      </c>
      <c r="D17" s="56"/>
      <c r="E17" s="54"/>
      <c r="F17" s="54"/>
      <c r="G17" s="57"/>
      <c r="H17" s="58">
        <f>SUM(C17:G17)</f>
        <v>2088</v>
      </c>
      <c r="I17" s="55">
        <f>I11*H17</f>
        <v>0</v>
      </c>
    </row>
    <row r="18" spans="1:9" ht="14.25">
      <c r="A18" s="42"/>
      <c r="B18" s="42"/>
      <c r="C18" s="3"/>
      <c r="D18" s="16"/>
      <c r="E18" s="43"/>
      <c r="F18" s="43"/>
      <c r="G18" s="43"/>
      <c r="H18" s="78" t="s">
        <v>32</v>
      </c>
      <c r="I18" s="79">
        <f>SUM(I16:I17)</f>
        <v>0</v>
      </c>
    </row>
    <row r="19" spans="1:10" ht="14.25">
      <c r="A19" s="5"/>
      <c r="B19" s="5"/>
      <c r="C19" s="3"/>
      <c r="D19" s="16"/>
      <c r="E19" s="16"/>
      <c r="F19" s="16"/>
      <c r="G19" s="16"/>
      <c r="H19" s="16"/>
      <c r="I19" s="14"/>
      <c r="J19" s="15"/>
    </row>
    <row r="20" ht="15" thickBot="1">
      <c r="A20" s="1" t="s">
        <v>8</v>
      </c>
    </row>
    <row r="21" spans="1:3" ht="14.25">
      <c r="A21" s="13" t="s">
        <v>28</v>
      </c>
      <c r="B21" s="82"/>
      <c r="C21" s="83">
        <f>J12</f>
        <v>0</v>
      </c>
    </row>
    <row r="22" spans="1:3" ht="14.25">
      <c r="A22" s="4"/>
      <c r="B22" s="5"/>
      <c r="C22" s="7"/>
    </row>
    <row r="23" spans="1:3" ht="14.25">
      <c r="A23" s="6" t="s">
        <v>16</v>
      </c>
      <c r="B23" s="5"/>
      <c r="C23" s="7"/>
    </row>
    <row r="24" spans="1:3" ht="14.25">
      <c r="A24" s="20"/>
      <c r="B24" s="5"/>
      <c r="C24" s="8"/>
    </row>
    <row r="25" spans="1:3" ht="14.25">
      <c r="A25" s="22"/>
      <c r="B25" s="5"/>
      <c r="C25" s="8"/>
    </row>
    <row r="26" spans="1:3" ht="14.25">
      <c r="A26" s="4"/>
      <c r="B26" s="5"/>
      <c r="C26" s="7"/>
    </row>
    <row r="27" spans="1:3" ht="14.25">
      <c r="A27" s="6" t="s">
        <v>10</v>
      </c>
      <c r="B27" s="5"/>
      <c r="C27" s="7">
        <f>SUM(C21:C26)</f>
        <v>0</v>
      </c>
    </row>
    <row r="28" spans="1:3" ht="14.25">
      <c r="A28" s="6" t="s">
        <v>6</v>
      </c>
      <c r="B28" s="5"/>
      <c r="C28" s="8"/>
    </row>
    <row r="29" spans="1:3" ht="14.25">
      <c r="A29" s="6" t="s">
        <v>11</v>
      </c>
      <c r="B29" s="5"/>
      <c r="C29" s="7">
        <f>(C27+C28)*0.26</f>
        <v>0</v>
      </c>
    </row>
    <row r="30" spans="1:3" ht="14.25">
      <c r="A30" s="6" t="s">
        <v>18</v>
      </c>
      <c r="B30" s="5"/>
      <c r="C30" s="21">
        <f>SUM(C27:C29)</f>
        <v>0</v>
      </c>
    </row>
    <row r="31" spans="1:3" ht="15" thickBot="1">
      <c r="A31" s="6" t="s">
        <v>21</v>
      </c>
      <c r="B31" s="5"/>
      <c r="C31" s="24">
        <f>I18</f>
        <v>0</v>
      </c>
    </row>
    <row r="32" spans="1:3" ht="15" thickBot="1">
      <c r="A32" s="9" t="s">
        <v>19</v>
      </c>
      <c r="B32" s="10"/>
      <c r="C32" s="11" t="e">
        <f>C30/C31</f>
        <v>#DIV/0!</v>
      </c>
    </row>
  </sheetData>
  <sheetProtection/>
  <mergeCells count="2">
    <mergeCell ref="A6:I6"/>
    <mergeCell ref="B1:I1"/>
  </mergeCells>
  <dataValidations count="2">
    <dataValidation type="textLength" operator="equal" allowBlank="1" showInputMessage="1" showErrorMessage="1" promptTitle="Dept ID" prompt="provide the Dept ID for this activity" errorTitle="Dept ID" error="The Dept ID is a 6-digit number." sqref="C3">
      <formula1>6</formula1>
    </dataValidation>
    <dataValidation type="textLength" operator="equal" allowBlank="1" showInputMessage="1" showErrorMessage="1" promptTitle="Project" prompt="Provide the project for this activity if there is a sales and service activity project established (85XXXXX)" errorTitle="Project" error="The project ID is a 7-digit number beginning with &quot;85&quot;.  Budget and Resource Management can establish a new project if needed." sqref="E3">
      <formula1>7</formula1>
    </dataValidation>
  </dataValidations>
  <printOptions horizontalCentered="1"/>
  <pageMargins left="0.7" right="0.7" top="1" bottom="0.75" header="0.3" footer="0.3"/>
  <pageSetup fitToHeight="1" fitToWidth="1" horizontalDpi="600" verticalDpi="600" orientation="landscape" scale="77" r:id="rId2"/>
  <headerFooter>
    <oddHeader>&amp;C&amp;"-,Bold"&amp;12External Sales and Services of Educational Activities Request
Rate Calculation for Services with a Per Hour Rate&amp;"-,Regular"&amp;11
Attachment 1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Layout" workbookViewId="0" topLeftCell="A8">
      <selection activeCell="C22" sqref="C22"/>
    </sheetView>
  </sheetViews>
  <sheetFormatPr defaultColWidth="9.140625" defaultRowHeight="15"/>
  <cols>
    <col min="1" max="1" width="20.8515625" style="0" customWidth="1"/>
    <col min="2" max="2" width="17.00390625" style="0" customWidth="1"/>
    <col min="3" max="3" width="14.57421875" style="0" customWidth="1"/>
    <col min="4" max="9" width="11.57421875" style="0" customWidth="1"/>
    <col min="10" max="10" width="10.00390625" style="0" customWidth="1"/>
  </cols>
  <sheetData>
    <row r="1" spans="1:9" s="30" customFormat="1" ht="36.75" customHeight="1">
      <c r="A1" s="80" t="s">
        <v>34</v>
      </c>
      <c r="B1" s="108" t="s">
        <v>24</v>
      </c>
      <c r="C1" s="108"/>
      <c r="D1" s="108"/>
      <c r="E1" s="108"/>
      <c r="F1" s="108"/>
      <c r="G1" s="108"/>
      <c r="H1" s="108"/>
      <c r="I1" s="108"/>
    </row>
    <row r="2" ht="15.75" thickBot="1"/>
    <row r="3" spans="1:5" ht="15.75" thickBot="1">
      <c r="A3" s="1" t="s">
        <v>47</v>
      </c>
      <c r="B3" s="104" t="s">
        <v>44</v>
      </c>
      <c r="C3" s="105"/>
      <c r="D3" s="104" t="s">
        <v>45</v>
      </c>
      <c r="E3" s="105" t="s">
        <v>46</v>
      </c>
    </row>
    <row r="5" ht="14.25">
      <c r="A5" s="1" t="s">
        <v>22</v>
      </c>
    </row>
    <row r="6" spans="1:10" ht="21" customHeight="1">
      <c r="A6" s="106"/>
      <c r="B6" s="106"/>
      <c r="C6" s="106"/>
      <c r="D6" s="106"/>
      <c r="E6" s="106"/>
      <c r="F6" s="106"/>
      <c r="G6" s="106"/>
      <c r="H6" s="106"/>
      <c r="I6" s="106"/>
      <c r="J6" s="31"/>
    </row>
    <row r="7" spans="1:10" ht="12" customHeight="1">
      <c r="A7" s="18"/>
      <c r="B7" s="18"/>
      <c r="C7" s="18"/>
      <c r="D7" s="18"/>
      <c r="E7" s="18"/>
      <c r="F7" s="18"/>
      <c r="G7" s="18"/>
      <c r="H7" s="18"/>
      <c r="I7" s="18"/>
      <c r="J7" s="18"/>
    </row>
    <row r="8" ht="15" thickBot="1">
      <c r="A8" s="1" t="s">
        <v>27</v>
      </c>
    </row>
    <row r="9" spans="1:10" s="1" customFormat="1" ht="96.75" customHeight="1" thickBot="1">
      <c r="A9" s="77" t="s">
        <v>0</v>
      </c>
      <c r="B9" s="66" t="s">
        <v>1</v>
      </c>
      <c r="C9" s="69" t="s">
        <v>2</v>
      </c>
      <c r="D9" s="69" t="s">
        <v>3</v>
      </c>
      <c r="E9" s="70" t="s">
        <v>41</v>
      </c>
      <c r="F9" s="66" t="s">
        <v>43</v>
      </c>
      <c r="G9" s="66" t="s">
        <v>42</v>
      </c>
      <c r="H9" s="66" t="s">
        <v>9</v>
      </c>
      <c r="I9" s="67" t="s">
        <v>20</v>
      </c>
      <c r="J9" s="67" t="s">
        <v>29</v>
      </c>
    </row>
    <row r="10" spans="1:10" s="1" customFormat="1" ht="14.25">
      <c r="A10" s="71"/>
      <c r="B10" s="72"/>
      <c r="C10" s="73"/>
      <c r="D10" s="73"/>
      <c r="E10" s="74">
        <f>C10*0.0087</f>
        <v>0</v>
      </c>
      <c r="F10" s="75">
        <f>IF(C10&gt;0,44*12,"")</f>
      </c>
      <c r="G10" s="75">
        <f>IF(C10&gt;0,55*12,"")</f>
      </c>
      <c r="H10" s="75">
        <f>SUM(C10:G10)</f>
        <v>0</v>
      </c>
      <c r="I10" s="76"/>
      <c r="J10" s="75">
        <f>H10*I10</f>
        <v>0</v>
      </c>
    </row>
    <row r="11" spans="1:10" ht="15" thickBot="1">
      <c r="A11" s="34"/>
      <c r="B11" s="35"/>
      <c r="C11" s="36"/>
      <c r="D11" s="36"/>
      <c r="E11" s="37">
        <f>C11*0.0087</f>
        <v>0</v>
      </c>
      <c r="F11" s="38">
        <f>IF(C11&gt;0,44*12,"")</f>
      </c>
      <c r="G11" s="38">
        <f>IF(C10&gt;0,55*12,"")</f>
      </c>
      <c r="H11" s="38">
        <f>SUM(C11:G11)</f>
        <v>0</v>
      </c>
      <c r="I11" s="41"/>
      <c r="J11" s="38">
        <f>H11*I11</f>
        <v>0</v>
      </c>
    </row>
    <row r="12" spans="1:10" s="28" customFormat="1" ht="14.25">
      <c r="A12" s="26"/>
      <c r="B12" s="27"/>
      <c r="C12" s="44"/>
      <c r="D12" s="44"/>
      <c r="E12" s="44"/>
      <c r="F12" s="44"/>
      <c r="G12" s="44"/>
      <c r="H12" s="47" t="s">
        <v>31</v>
      </c>
      <c r="I12" s="45">
        <f>SUM(I10:I11)</f>
        <v>0</v>
      </c>
      <c r="J12" s="46">
        <f>SUM(J10:J11)</f>
        <v>0</v>
      </c>
    </row>
    <row r="13" spans="1:10" ht="14.25">
      <c r="A13" s="5"/>
      <c r="B13" s="5"/>
      <c r="C13" s="3"/>
      <c r="D13" s="16"/>
      <c r="E13" s="16"/>
      <c r="F13" s="16"/>
      <c r="G13" s="16"/>
      <c r="H13" s="16"/>
      <c r="J13" s="15"/>
    </row>
    <row r="14" ht="15" thickBot="1">
      <c r="A14" s="1" t="s">
        <v>8</v>
      </c>
    </row>
    <row r="15" spans="1:3" ht="14.25">
      <c r="A15" s="13" t="s">
        <v>28</v>
      </c>
      <c r="B15" s="82"/>
      <c r="C15" s="83">
        <f>J12</f>
        <v>0</v>
      </c>
    </row>
    <row r="16" spans="1:3" ht="14.25">
      <c r="A16" s="4"/>
      <c r="B16" s="5"/>
      <c r="C16" s="7"/>
    </row>
    <row r="17" spans="1:3" ht="14.25">
      <c r="A17" s="6" t="s">
        <v>16</v>
      </c>
      <c r="B17" s="5"/>
      <c r="C17" s="7"/>
    </row>
    <row r="18" spans="1:3" ht="14.25">
      <c r="A18" s="20"/>
      <c r="B18" s="5"/>
      <c r="C18" s="8"/>
    </row>
    <row r="19" spans="1:3" ht="14.25">
      <c r="A19" s="22"/>
      <c r="B19" s="5"/>
      <c r="C19" s="8"/>
    </row>
    <row r="20" spans="1:3" ht="14.25">
      <c r="A20" s="4"/>
      <c r="B20" s="5"/>
      <c r="C20" s="7"/>
    </row>
    <row r="21" spans="1:3" ht="14.25">
      <c r="A21" s="6" t="s">
        <v>10</v>
      </c>
      <c r="B21" s="5"/>
      <c r="C21" s="7">
        <f>SUM(C15:C20)</f>
        <v>0</v>
      </c>
    </row>
    <row r="22" spans="1:3" ht="14.25">
      <c r="A22" s="6" t="s">
        <v>6</v>
      </c>
      <c r="B22" s="5"/>
      <c r="C22" s="8"/>
    </row>
    <row r="23" spans="1:3" ht="14.25">
      <c r="A23" s="6" t="s">
        <v>11</v>
      </c>
      <c r="B23" s="5"/>
      <c r="C23" s="7">
        <f>(C21+C22)*0.26</f>
        <v>0</v>
      </c>
    </row>
    <row r="24" spans="1:3" ht="14.25">
      <c r="A24" s="6" t="s">
        <v>18</v>
      </c>
      <c r="B24" s="5"/>
      <c r="C24" s="21">
        <f>SUM(C21:C23)</f>
        <v>0</v>
      </c>
    </row>
    <row r="25" spans="1:3" ht="15" thickBot="1">
      <c r="A25" s="6" t="s">
        <v>40</v>
      </c>
      <c r="B25" s="5"/>
      <c r="C25" s="8"/>
    </row>
    <row r="26" spans="1:3" ht="15" thickBot="1">
      <c r="A26" s="32" t="s">
        <v>25</v>
      </c>
      <c r="B26" s="33" t="s">
        <v>26</v>
      </c>
      <c r="C26" s="11" t="e">
        <f>C24/C25</f>
        <v>#DIV/0!</v>
      </c>
    </row>
  </sheetData>
  <sheetProtection/>
  <mergeCells count="2">
    <mergeCell ref="B1:I1"/>
    <mergeCell ref="A6:I6"/>
  </mergeCells>
  <dataValidations count="2">
    <dataValidation type="textLength" operator="equal" allowBlank="1" showInputMessage="1" showErrorMessage="1" promptTitle="Project" prompt="Provide the project for this activity if there is a sales and service activity project established (85XXXXX)" errorTitle="Project" error="The project ID is a 7-digit number beginning with &quot;85&quot;.  Budget and Resource Management can establish a new project if needed." sqref="E3">
      <formula1>7</formula1>
    </dataValidation>
    <dataValidation type="textLength" operator="equal" allowBlank="1" showInputMessage="1" showErrorMessage="1" promptTitle="Dept ID" prompt="provide the Dept ID for this activity" errorTitle="Dept ID" error="The Dept ID is a 6-digit number." sqref="C3">
      <formula1>6</formula1>
    </dataValidation>
  </dataValidations>
  <printOptions/>
  <pageMargins left="0.7" right="0.7" top="1" bottom="0.75" header="0.3" footer="0.3"/>
  <pageSetup fitToHeight="1" fitToWidth="1" horizontalDpi="600" verticalDpi="600" orientation="landscape" scale="93" r:id="rId2"/>
  <headerFooter>
    <oddHeader>&amp;C&amp;"-,Bold"&amp;12External Sales and Services of Educational Activities Request
Rate Calculation for Services with a Per Unit Rate
&amp;11Attachment 1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tabSelected="1" zoomScalePageLayoutView="0" workbookViewId="0" topLeftCell="A15">
      <selection activeCell="D19" sqref="D19"/>
    </sheetView>
  </sheetViews>
  <sheetFormatPr defaultColWidth="9.140625" defaultRowHeight="15"/>
  <cols>
    <col min="1" max="1" width="28.421875" style="0" customWidth="1"/>
    <col min="2" max="2" width="17.00390625" style="0" customWidth="1"/>
    <col min="3" max="3" width="14.57421875" style="0" customWidth="1"/>
    <col min="4" max="6" width="11.57421875" style="0" customWidth="1"/>
    <col min="7" max="7" width="12.8515625" style="0" customWidth="1"/>
    <col min="8" max="8" width="11.57421875" style="0" customWidth="1"/>
    <col min="9" max="9" width="11.8515625" style="0" customWidth="1"/>
    <col min="10" max="10" width="10.00390625" style="0" customWidth="1"/>
  </cols>
  <sheetData>
    <row r="1" ht="15" thickBot="1"/>
    <row r="2" spans="1:5" ht="15.75" thickBot="1">
      <c r="A2" s="1" t="s">
        <v>47</v>
      </c>
      <c r="B2" s="104" t="s">
        <v>44</v>
      </c>
      <c r="C2" s="105">
        <v>123456</v>
      </c>
      <c r="D2" s="104" t="s">
        <v>45</v>
      </c>
      <c r="E2" s="105" t="s">
        <v>48</v>
      </c>
    </row>
    <row r="4" ht="14.25">
      <c r="A4" s="1" t="s">
        <v>22</v>
      </c>
    </row>
    <row r="5" spans="1:10" ht="14.25">
      <c r="A5" s="106" t="s">
        <v>37</v>
      </c>
      <c r="B5" s="106"/>
      <c r="C5" s="106"/>
      <c r="D5" s="106"/>
      <c r="E5" s="106"/>
      <c r="F5" s="106"/>
      <c r="G5" s="106"/>
      <c r="H5" s="106"/>
      <c r="I5" s="106"/>
      <c r="J5" s="31"/>
    </row>
    <row r="6" spans="1:10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ht="15" thickBot="1">
      <c r="A7" s="1" t="s">
        <v>7</v>
      </c>
    </row>
    <row r="8" spans="1:10" s="1" customFormat="1" ht="96.75" customHeight="1" thickBot="1">
      <c r="A8" s="90" t="s">
        <v>0</v>
      </c>
      <c r="B8" s="49" t="s">
        <v>1</v>
      </c>
      <c r="C8" s="52" t="s">
        <v>2</v>
      </c>
      <c r="D8" s="52" t="s">
        <v>3</v>
      </c>
      <c r="E8" s="70" t="s">
        <v>41</v>
      </c>
      <c r="F8" s="66" t="s">
        <v>43</v>
      </c>
      <c r="G8" s="66" t="s">
        <v>42</v>
      </c>
      <c r="H8" s="66" t="s">
        <v>9</v>
      </c>
      <c r="I8" s="67" t="s">
        <v>20</v>
      </c>
      <c r="J8" s="67" t="s">
        <v>29</v>
      </c>
    </row>
    <row r="9" spans="1:10" ht="15" thickBot="1">
      <c r="A9" s="91" t="s">
        <v>0</v>
      </c>
      <c r="B9" s="92" t="s">
        <v>1</v>
      </c>
      <c r="C9" s="93">
        <v>100000</v>
      </c>
      <c r="D9" s="93">
        <v>35000</v>
      </c>
      <c r="E9" s="94">
        <f>C9*0.0087</f>
        <v>869.9999999999999</v>
      </c>
      <c r="F9" s="95">
        <f>IF(C9&gt;0,44*12,"")</f>
        <v>528</v>
      </c>
      <c r="G9" s="95">
        <f>IF(C9&gt;0,55*12,"")</f>
        <v>660</v>
      </c>
      <c r="H9" s="103">
        <f>SUM(C9:G9)</f>
        <v>137058</v>
      </c>
      <c r="I9" s="96">
        <v>0.05</v>
      </c>
      <c r="J9" s="95">
        <f>H9*I9</f>
        <v>6852.900000000001</v>
      </c>
    </row>
    <row r="10" spans="8:9" ht="15" thickBot="1">
      <c r="H10" s="28"/>
      <c r="I10" s="28"/>
    </row>
    <row r="11" spans="1:9" ht="72.75" customHeight="1" thickBot="1">
      <c r="A11" s="48" t="s">
        <v>0</v>
      </c>
      <c r="B11" s="49" t="s">
        <v>1</v>
      </c>
      <c r="C11" s="50" t="s">
        <v>4</v>
      </c>
      <c r="D11" s="51" t="s">
        <v>12</v>
      </c>
      <c r="E11" s="52" t="s">
        <v>13</v>
      </c>
      <c r="F11" s="52" t="s">
        <v>14</v>
      </c>
      <c r="G11" s="49" t="s">
        <v>15</v>
      </c>
      <c r="H11" s="48" t="s">
        <v>5</v>
      </c>
      <c r="I11" s="49" t="s">
        <v>30</v>
      </c>
    </row>
    <row r="12" spans="1:9" ht="15" thickBot="1">
      <c r="A12" s="102" t="str">
        <f>A9</f>
        <v>Staff Name</v>
      </c>
      <c r="B12" s="101" t="str">
        <f>B9</f>
        <v>Job Title &amp; Level</v>
      </c>
      <c r="C12" s="84">
        <v>2088</v>
      </c>
      <c r="D12" s="85">
        <f>-10*12</f>
        <v>-120</v>
      </c>
      <c r="E12" s="86">
        <f>-8*12</f>
        <v>-96</v>
      </c>
      <c r="F12" s="86">
        <v>-104</v>
      </c>
      <c r="G12" s="87">
        <f>-4*12</f>
        <v>-48</v>
      </c>
      <c r="H12" s="88">
        <f>SUM(C12:G12)</f>
        <v>1720</v>
      </c>
      <c r="I12" s="89">
        <f>H12*I9</f>
        <v>86</v>
      </c>
    </row>
    <row r="13" spans="1:8" ht="14.25">
      <c r="A13" s="5"/>
      <c r="B13" s="5"/>
      <c r="C13" s="3"/>
      <c r="D13" s="16"/>
      <c r="E13" s="16"/>
      <c r="F13" s="16"/>
      <c r="G13" s="16"/>
      <c r="H13" s="15"/>
    </row>
    <row r="14" ht="15" thickBot="1">
      <c r="A14" s="1" t="s">
        <v>8</v>
      </c>
    </row>
    <row r="15" spans="1:3" ht="14.25">
      <c r="A15" s="13" t="s">
        <v>28</v>
      </c>
      <c r="B15" s="97"/>
      <c r="C15" s="99">
        <f>J9</f>
        <v>6852.900000000001</v>
      </c>
    </row>
    <row r="16" spans="1:3" ht="14.25">
      <c r="A16" s="4"/>
      <c r="B16" s="23"/>
      <c r="C16" s="98"/>
    </row>
    <row r="17" spans="1:3" ht="14.25">
      <c r="A17" s="6" t="s">
        <v>16</v>
      </c>
      <c r="B17" s="5"/>
      <c r="C17" s="7"/>
    </row>
    <row r="18" spans="1:3" ht="14.25">
      <c r="A18" s="20" t="s">
        <v>17</v>
      </c>
      <c r="B18" s="5"/>
      <c r="C18" s="8">
        <v>100</v>
      </c>
    </row>
    <row r="19" spans="1:3" ht="14.25">
      <c r="A19" s="22" t="s">
        <v>36</v>
      </c>
      <c r="B19" s="5"/>
      <c r="C19" s="8">
        <v>2000</v>
      </c>
    </row>
    <row r="20" spans="1:3" ht="14.25">
      <c r="A20" s="4"/>
      <c r="B20" s="5"/>
      <c r="C20" s="7"/>
    </row>
    <row r="21" spans="1:3" ht="14.25">
      <c r="A21" s="6" t="s">
        <v>10</v>
      </c>
      <c r="B21" s="5"/>
      <c r="C21" s="7">
        <f>SUM(C15:C20)</f>
        <v>8952.900000000001</v>
      </c>
    </row>
    <row r="22" spans="1:3" ht="14.25">
      <c r="A22" s="6" t="s">
        <v>38</v>
      </c>
      <c r="B22" s="5"/>
      <c r="C22" s="8">
        <v>1285</v>
      </c>
    </row>
    <row r="23" spans="1:3" ht="14.25">
      <c r="A23" s="6" t="s">
        <v>11</v>
      </c>
      <c r="B23" s="5"/>
      <c r="C23" s="7">
        <f>(C21+C22)*0.26</f>
        <v>2661.8540000000003</v>
      </c>
    </row>
    <row r="24" spans="1:3" ht="14.25">
      <c r="A24" s="6" t="s">
        <v>18</v>
      </c>
      <c r="B24" s="5"/>
      <c r="C24" s="21">
        <f>SUM(C21:C23)</f>
        <v>12899.754</v>
      </c>
    </row>
    <row r="25" spans="1:3" ht="15" thickBot="1">
      <c r="A25" s="6" t="s">
        <v>39</v>
      </c>
      <c r="B25" s="5"/>
      <c r="C25" s="100">
        <f>I12</f>
        <v>86</v>
      </c>
    </row>
    <row r="26" spans="1:3" ht="15" thickBot="1">
      <c r="A26" s="32" t="s">
        <v>19</v>
      </c>
      <c r="B26" s="10"/>
      <c r="C26" s="11">
        <f>C24/C25</f>
        <v>149.99713953488373</v>
      </c>
    </row>
  </sheetData>
  <sheetProtection/>
  <mergeCells count="1">
    <mergeCell ref="A5:I5"/>
  </mergeCells>
  <dataValidations count="2">
    <dataValidation type="textLength" operator="equal" allowBlank="1" showInputMessage="1" showErrorMessage="1" promptTitle="Dept ID" prompt="provide the Dept ID for this activity" errorTitle="Dept ID" error="The Dept ID is a 6-digit number." sqref="C2">
      <formula1>6</formula1>
    </dataValidation>
    <dataValidation type="textLength" operator="equal" allowBlank="1" showInputMessage="1" showErrorMessage="1" promptTitle="Project" prompt="Provide the project for this activity if there is a sales and service activity project established (85XXXXX)" errorTitle="Project" error="The project ID is a 7-digit number beginning with &quot;85&quot;.  Budget and Resource Management can establish a new project if needed." sqref="E2">
      <formula1>7</formula1>
    </dataValidation>
  </dataValidations>
  <printOptions/>
  <pageMargins left="0.7" right="0.7" top="1" bottom="0.75" header="0.3" footer="0.3"/>
  <pageSetup fitToHeight="1" fitToWidth="1" horizontalDpi="600" verticalDpi="600" orientation="landscape" scale="93" r:id="rId2"/>
  <headerFooter>
    <oddHeader>&amp;C&amp;"-,Bold"&amp;12External Sales and Services of Educational Activities Request
SAMPLE Rate Calculation for Services with a Per Unit Rate
&amp;11Attachment 1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graham</dc:creator>
  <cp:keywords/>
  <dc:description/>
  <cp:lastModifiedBy>Obelleiro, Kassie M</cp:lastModifiedBy>
  <cp:lastPrinted>2014-06-06T21:06:51Z</cp:lastPrinted>
  <dcterms:created xsi:type="dcterms:W3CDTF">2011-02-08T17:30:38Z</dcterms:created>
  <dcterms:modified xsi:type="dcterms:W3CDTF">2021-08-19T19:35:48Z</dcterms:modified>
  <cp:category/>
  <cp:version/>
  <cp:contentType/>
  <cp:contentStatus/>
</cp:coreProperties>
</file>